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OP VaI_technologie_08_NRO_2017\ECO WOOD SLOVAKIA\VO + PT\WEB\"/>
    </mc:Choice>
  </mc:AlternateContent>
  <bookViews>
    <workbookView xWindow="0" yWindow="0" windowWidth="28800" windowHeight="106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1'!$A$1:$A$82</definedName>
    <definedName name="aukcia">[1]summary!$F$187</definedName>
    <definedName name="naraz">[1]summary!$F$15</definedName>
    <definedName name="_xlnm.Print_Area" localSheetId="0">'Príloha č. 1'!$B$4:$N$82</definedName>
    <definedName name="obstarávateľ" comment="obstarávateľ vs verejný obstarávateľ">[1]summary!$Z$4</definedName>
    <definedName name="today">[1]summary!$K$37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55" i="1" s="1"/>
  <c r="N4" i="1"/>
  <c r="A17" i="1" l="1"/>
  <c r="A11" i="1"/>
  <c r="A12" i="1" s="1"/>
  <c r="A13" i="1" s="1"/>
  <c r="A53" i="1"/>
  <c r="A15" i="1"/>
  <c r="A79" i="1" l="1"/>
  <c r="A75" i="1"/>
  <c r="A71" i="1"/>
  <c r="A67" i="1"/>
  <c r="A63" i="1"/>
  <c r="A59" i="1"/>
  <c r="A49" i="1"/>
  <c r="A45" i="1"/>
  <c r="A41" i="1"/>
  <c r="A32" i="1"/>
  <c r="A28" i="1"/>
  <c r="A24" i="1"/>
  <c r="A20" i="1"/>
  <c r="A82" i="1"/>
  <c r="A78" i="1"/>
  <c r="A74" i="1"/>
  <c r="A70" i="1"/>
  <c r="A66" i="1"/>
  <c r="A62" i="1"/>
  <c r="A58" i="1"/>
  <c r="A48" i="1"/>
  <c r="A44" i="1"/>
  <c r="A39" i="1"/>
  <c r="A31" i="1"/>
  <c r="A27" i="1"/>
  <c r="A23" i="1"/>
  <c r="A19" i="1"/>
  <c r="A81" i="1"/>
  <c r="A77" i="1"/>
  <c r="A73" i="1"/>
  <c r="A69" i="1"/>
  <c r="A65" i="1"/>
  <c r="A61" i="1"/>
  <c r="A57" i="1"/>
  <c r="A51" i="1"/>
  <c r="A47" i="1"/>
  <c r="A43" i="1"/>
  <c r="A38" i="1"/>
  <c r="A30" i="1"/>
  <c r="A26" i="1"/>
  <c r="A22" i="1"/>
  <c r="A18" i="1"/>
  <c r="A80" i="1"/>
  <c r="A76" i="1"/>
  <c r="A72" i="1"/>
  <c r="A68" i="1"/>
  <c r="A64" i="1"/>
  <c r="A60" i="1"/>
  <c r="A56" i="1"/>
  <c r="A50" i="1"/>
  <c r="A46" i="1"/>
  <c r="A42" i="1"/>
  <c r="A33" i="1"/>
  <c r="A29" i="1"/>
  <c r="A25" i="1"/>
  <c r="A21" i="1"/>
  <c r="A16" i="1"/>
  <c r="A14" i="1"/>
  <c r="A52" i="1"/>
  <c r="A54" i="1"/>
  <c r="I82" i="1" l="1"/>
  <c r="B14" i="1"/>
  <c r="B7" i="1"/>
  <c r="B52" i="1"/>
  <c r="I51" i="1"/>
  <c r="A4" i="1"/>
  <c r="B5" i="1"/>
</calcChain>
</file>

<file path=xl/sharedStrings.xml><?xml version="1.0" encoding="utf-8"?>
<sst xmlns="http://schemas.openxmlformats.org/spreadsheetml/2006/main" count="195" uniqueCount="60">
  <si>
    <t>Pokyny k vyplneniu: Vypĺňajú sa žlto vyznačené polia !!!</t>
  </si>
  <si>
    <r>
      <t xml:space="preserve">Rozpočet tvorí </t>
    </r>
    <r>
      <rPr>
        <b/>
        <u/>
        <sz val="11"/>
        <color theme="1"/>
        <rFont val="Calibri"/>
        <family val="2"/>
        <charset val="238"/>
        <scheme val="minor"/>
      </rPr>
      <t>nacenený výkaz - výmer</t>
    </r>
    <r>
      <rPr>
        <sz val="11"/>
        <color theme="1"/>
        <rFont val="Calibri"/>
        <family val="2"/>
        <charset val="238"/>
        <scheme val="minor"/>
      </rPr>
      <t>.</t>
    </r>
  </si>
  <si>
    <t>Stavebné práce</t>
  </si>
  <si>
    <r>
      <rPr>
        <b/>
        <sz val="11"/>
        <color theme="1"/>
        <rFont val="Calibri"/>
        <family val="2"/>
        <charset val="238"/>
        <scheme val="minor"/>
      </rPr>
      <t>Nacenený výkaz-výmer</t>
    </r>
    <r>
      <rPr>
        <sz val="11"/>
        <color theme="1"/>
        <rFont val="Calibri"/>
        <family val="2"/>
        <charset val="238"/>
        <scheme val="minor"/>
      </rPr>
      <t xml:space="preserve"> bude predložený v origináli a bude podpísaný a opečiatkovaný (ak má dodávateľ povinnosť používať pečiatku).</t>
    </r>
  </si>
  <si>
    <t xml:space="preserve">Peletovacia linka </t>
  </si>
  <si>
    <t>Názov zariadenia:</t>
  </si>
  <si>
    <t>Vymedzenie častí zariadenia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</si>
  <si>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</si>
  <si>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</si>
  <si>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</si>
  <si>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</si>
  <si>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</si>
  <si>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</si>
  <si>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Peletovacia linka umiestnená v kontajneri</t>
  </si>
  <si>
    <t>Kontajner na umiestnenie linky na vonkajšiu plochu s dĺžkou minimálne</t>
  </si>
  <si>
    <t xml:space="preserve">m </t>
  </si>
  <si>
    <t>hodnota:</t>
  </si>
  <si>
    <t>Možný rozsah vlhkosti drevnej štiepky ako vstupnej suroviny</t>
  </si>
  <si>
    <t>14-24</t>
  </si>
  <si>
    <t>%</t>
  </si>
  <si>
    <t>Výkon pri peletovaní drevnej štiepky veľ. do 15mm,  zmes drevín minimálne</t>
  </si>
  <si>
    <t>kg/hod.</t>
  </si>
  <si>
    <t>Výkon pri peletovaní drevnej štiepky veľ. do 15mm,  zmes drevín, s prídavným materiálom minimálne</t>
  </si>
  <si>
    <t>Predpokladaný objem prídavného materiálu 0-5% maximálne</t>
  </si>
  <si>
    <t>Elektrický príkon linky</t>
  </si>
  <si>
    <t>kW</t>
  </si>
  <si>
    <t>plniaci zásobník hlavnej suroviny s dopravníkom, objem zas. minimálne</t>
  </si>
  <si>
    <t>m3</t>
  </si>
  <si>
    <t>vstupný zásobník prídavného bio materiálu (napr. otruby, zrno, múka, melasa a pod) minimálne</t>
  </si>
  <si>
    <t>drvička vstupnej suroviny so sitom oko 6 mm</t>
  </si>
  <si>
    <t>áno</t>
  </si>
  <si>
    <t>áno/nie:</t>
  </si>
  <si>
    <t>medzizásobník s odsávaním prachu</t>
  </si>
  <si>
    <t>úprava materiálu zvlhčovaním</t>
  </si>
  <si>
    <t>peletovacia jednotka s priamym napojením na triedičku peliet</t>
  </si>
  <si>
    <t>triedička peliet</t>
  </si>
  <si>
    <t>chladiaca vaňa s  dopravníkom do zásobníka peliet, objem vane minimálne</t>
  </si>
  <si>
    <t>Riadiaci systém linky ako komplexu jednotlivých súčastí</t>
  </si>
  <si>
    <t>Prestrešený vonkajší zásobník hotových peliet hneď vedľa kontajnera minimálne</t>
  </si>
  <si>
    <t>Spodná hrana zásobníka vo výške min.1,5m umožňujúca aj plnenie big bagov</t>
  </si>
  <si>
    <t>Váha  na plnenie vriec 10- 50kg</t>
  </si>
  <si>
    <t xml:space="preserve">Baliace zariadenie  s uzatváranim vriec  za tepla </t>
  </si>
  <si>
    <t>Miesto v kontajneri  pre operatívne uskladnenie produkcie  minimálne</t>
  </si>
  <si>
    <t>e paliet</t>
  </si>
  <si>
    <t>Dvere na bočnej strane kontajnera pre nakladanie vriec na palety</t>
  </si>
  <si>
    <t>Linka vyhovuje požiadavkám na prevádzku strojných zariadení</t>
  </si>
  <si>
    <t>Ďalšie súčasti hodnoty obstarávaného zariadenia</t>
  </si>
  <si>
    <t>Doprava na miesto realizácie</t>
  </si>
  <si>
    <t>-</t>
  </si>
  <si>
    <t>Montáž zariadenia a uvedenie do prevádzky</t>
  </si>
  <si>
    <t>Zaškolenie personálu na obsluhu zariadenia</t>
  </si>
  <si>
    <t>Miesto:</t>
  </si>
  <si>
    <t>Dátum:</t>
  </si>
  <si>
    <t>Briketovacia linka</t>
  </si>
  <si>
    <t>Briketovacia linka umiestnená v kontajneri</t>
  </si>
  <si>
    <t>Požadovaný priemer brikiet minimálne</t>
  </si>
  <si>
    <t>mm</t>
  </si>
  <si>
    <t>Požadovaná dlžka brikiet minimálne</t>
  </si>
  <si>
    <t>Výkon pri briketovaní drevnej štiepky veľ. do 15mm,  zmes drevín minimálne</t>
  </si>
  <si>
    <t>drvička vstupnej suroviny so sitom oko 10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</si>
</sst>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17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right" vertical="center" wrapText="1"/>
    </xf>
    <xf numFmtId="49" fontId="0" fillId="0" borderId="0" xfId="0" applyNumberFormat="1" applyFont="1" applyProtection="1"/>
    <xf numFmtId="49" fontId="0" fillId="0" borderId="0" xfId="0" applyNumberFormat="1" applyFont="1" applyAlignment="1" applyProtection="1">
      <alignment horizontal="justify"/>
    </xf>
    <xf numFmtId="0" fontId="6" fillId="0" borderId="0" xfId="0" applyFont="1" applyProtection="1"/>
    <xf numFmtId="49" fontId="0" fillId="0" borderId="0" xfId="0" applyNumberFormat="1" applyFont="1" applyAlignment="1" applyProtection="1">
      <alignment horizontal="justify" wrapText="1"/>
    </xf>
    <xf numFmtId="0" fontId="7" fillId="0" borderId="0" xfId="0" applyNumberFormat="1" applyFont="1" applyAlignment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2" fillId="3" borderId="13" xfId="0" applyNumberFormat="1" applyFont="1" applyFill="1" applyBorder="1" applyAlignment="1" applyProtection="1">
      <alignment horizontal="center" vertical="center" wrapText="1"/>
    </xf>
    <xf numFmtId="0" fontId="12" fillId="3" borderId="11" xfId="0" applyNumberFormat="1" applyFont="1" applyFill="1" applyBorder="1" applyAlignment="1" applyProtection="1">
      <alignment horizontal="center" vertical="center" wrapText="1"/>
    </xf>
    <xf numFmtId="0" fontId="1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3" xfId="0" applyNumberFormat="1" applyFont="1" applyFill="1" applyBorder="1" applyAlignment="1" applyProtection="1">
      <alignment horizontal="center" vertical="center" wrapText="1"/>
    </xf>
    <xf numFmtId="0" fontId="12" fillId="3" borderId="21" xfId="0" applyNumberFormat="1" applyFont="1" applyFill="1" applyBorder="1" applyAlignment="1" applyProtection="1">
      <alignment horizontal="center" vertical="center" wrapText="1"/>
    </xf>
    <xf numFmtId="0" fontId="1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2" fillId="3" borderId="30" xfId="0" applyNumberFormat="1" applyFont="1" applyFill="1" applyBorder="1" applyAlignment="1" applyProtection="1">
      <alignment horizontal="center" vertical="center" wrapText="1"/>
    </xf>
    <xf numFmtId="0" fontId="12" fillId="3" borderId="28" xfId="0" applyNumberFormat="1" applyFont="1" applyFill="1" applyBorder="1" applyAlignment="1" applyProtection="1">
      <alignment horizontal="center" vertical="center" wrapText="1"/>
    </xf>
    <xf numFmtId="0" fontId="12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2" fillId="3" borderId="36" xfId="0" applyNumberFormat="1" applyFont="1" applyFill="1" applyBorder="1" applyAlignment="1" applyProtection="1">
      <alignment horizontal="center" vertical="center" wrapText="1"/>
    </xf>
    <xf numFmtId="0" fontId="12" fillId="3" borderId="15" xfId="0" applyNumberFormat="1" applyFont="1" applyFill="1" applyBorder="1" applyAlignment="1" applyProtection="1">
      <alignment horizontal="center" vertical="center" wrapText="1"/>
    </xf>
    <xf numFmtId="0" fontId="12" fillId="2" borderId="37" xfId="0" applyNumberFormat="1" applyFont="1" applyFill="1" applyBorder="1" applyAlignment="1" applyProtection="1">
      <alignment horizontal="center" vertical="top" wrapText="1"/>
      <protection locked="0"/>
    </xf>
    <xf numFmtId="0" fontId="12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44" xfId="0" applyNumberFormat="1" applyFont="1" applyFill="1" applyBorder="1" applyAlignment="1" applyProtection="1">
      <alignment horizontal="center" vertical="center" wrapText="1"/>
    </xf>
    <xf numFmtId="0" fontId="12" fillId="3" borderId="43" xfId="0" applyNumberFormat="1" applyFont="1" applyFill="1" applyBorder="1" applyAlignment="1" applyProtection="1">
      <alignment horizontal="center" vertical="center" wrapText="1"/>
    </xf>
    <xf numFmtId="0" fontId="12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43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3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Alignment="1" applyProtection="1">
      <alignment horizontal="right" vertical="center"/>
    </xf>
    <xf numFmtId="0" fontId="14" fillId="0" borderId="45" xfId="1" applyFont="1" applyFill="1" applyBorder="1" applyAlignment="1" applyProtection="1">
      <alignment vertical="center"/>
    </xf>
    <xf numFmtId="0" fontId="14" fillId="0" borderId="0" xfId="1" applyFont="1" applyFill="1" applyAlignment="1" applyProtection="1">
      <alignment vertical="center"/>
    </xf>
    <xf numFmtId="0" fontId="14" fillId="0" borderId="45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horizontal="center" vertical="center"/>
    </xf>
    <xf numFmtId="0" fontId="12" fillId="2" borderId="29" xfId="0" applyNumberFormat="1" applyFont="1" applyFill="1" applyBorder="1" applyAlignment="1" applyProtection="1">
      <alignment horizontal="center" vertical="top" wrapText="1"/>
      <protection locked="0"/>
    </xf>
    <xf numFmtId="0" fontId="12" fillId="3" borderId="43" xfId="0" applyNumberFormat="1" applyFont="1" applyFill="1" applyBorder="1" applyAlignment="1" applyProtection="1">
      <alignment horizontal="center" vertical="center" wrapText="1"/>
    </xf>
    <xf numFmtId="0" fontId="12" fillId="3" borderId="37" xfId="0" applyNumberFormat="1" applyFont="1" applyFill="1" applyBorder="1" applyAlignment="1" applyProtection="1">
      <alignment horizontal="center" vertical="center" wrapText="1"/>
    </xf>
    <xf numFmtId="0" fontId="14" fillId="0" borderId="46" xfId="1" applyFont="1" applyFill="1" applyBorder="1" applyAlignment="1" applyProtection="1">
      <alignment horizontal="center" vertical="center"/>
    </xf>
    <xf numFmtId="0" fontId="12" fillId="3" borderId="15" xfId="0" applyNumberFormat="1" applyFont="1" applyFill="1" applyBorder="1" applyAlignment="1" applyProtection="1">
      <alignment vertical="center" wrapText="1"/>
    </xf>
    <xf numFmtId="0" fontId="12" fillId="3" borderId="35" xfId="0" applyNumberFormat="1" applyFont="1" applyFill="1" applyBorder="1" applyAlignment="1" applyProtection="1">
      <alignment vertical="center" wrapText="1"/>
    </xf>
    <xf numFmtId="0" fontId="12" fillId="3" borderId="15" xfId="0" applyNumberFormat="1" applyFont="1" applyFill="1" applyBorder="1" applyAlignment="1" applyProtection="1">
      <alignment horizontal="center" vertical="center" wrapText="1"/>
    </xf>
    <xf numFmtId="0" fontId="12" fillId="3" borderId="35" xfId="0" applyNumberFormat="1" applyFont="1" applyFill="1" applyBorder="1" applyAlignment="1" applyProtection="1">
      <alignment horizontal="center" vertical="center" wrapText="1"/>
    </xf>
    <xf numFmtId="0" fontId="12" fillId="3" borderId="6" xfId="0" applyNumberFormat="1" applyFont="1" applyFill="1" applyBorder="1" applyAlignment="1" applyProtection="1">
      <alignment horizontal="center" vertical="center" wrapText="1"/>
    </xf>
    <xf numFmtId="0" fontId="12" fillId="3" borderId="9" xfId="0" applyNumberFormat="1" applyFont="1" applyFill="1" applyBorder="1" applyAlignment="1" applyProtection="1">
      <alignment horizontal="center" vertical="center" wrapText="1"/>
    </xf>
    <xf numFmtId="0" fontId="12" fillId="3" borderId="17" xfId="0" applyNumberFormat="1" applyFont="1" applyFill="1" applyBorder="1" applyAlignment="1" applyProtection="1">
      <alignment horizontal="center" vertical="center" wrapText="1"/>
    </xf>
    <xf numFmtId="0" fontId="12" fillId="3" borderId="18" xfId="0" applyNumberFormat="1" applyFont="1" applyFill="1" applyBorder="1" applyAlignment="1" applyProtection="1">
      <alignment horizontal="center" vertical="center" wrapText="1"/>
    </xf>
    <xf numFmtId="0" fontId="12" fillId="3" borderId="31" xfId="0" applyNumberFormat="1" applyFont="1" applyFill="1" applyBorder="1" applyAlignment="1" applyProtection="1">
      <alignment horizontal="center" vertical="center" wrapText="1"/>
    </xf>
    <xf numFmtId="0" fontId="12" fillId="3" borderId="32" xfId="0" applyNumberFormat="1" applyFont="1" applyFill="1" applyBorder="1" applyAlignment="1" applyProtection="1">
      <alignment horizontal="center" vertical="center" wrapText="1"/>
    </xf>
    <xf numFmtId="0" fontId="12" fillId="3" borderId="39" xfId="0" applyNumberFormat="1" applyFont="1" applyFill="1" applyBorder="1" applyAlignment="1" applyProtection="1">
      <alignment vertical="center" wrapText="1"/>
    </xf>
    <xf numFmtId="0" fontId="12" fillId="3" borderId="14" xfId="0" applyNumberFormat="1" applyFont="1" applyFill="1" applyBorder="1" applyAlignment="1" applyProtection="1">
      <alignment vertical="center" wrapText="1"/>
    </xf>
    <xf numFmtId="0" fontId="12" fillId="3" borderId="11" xfId="0" applyNumberFormat="1" applyFont="1" applyFill="1" applyBorder="1" applyAlignment="1" applyProtection="1">
      <alignment horizontal="center" vertical="center" wrapText="1"/>
    </xf>
    <xf numFmtId="0" fontId="12" fillId="3" borderId="12" xfId="0" applyNumberFormat="1" applyFont="1" applyFill="1" applyBorder="1" applyAlignment="1" applyProtection="1">
      <alignment horizontal="center" vertical="center" wrapText="1"/>
    </xf>
    <xf numFmtId="0" fontId="12" fillId="3" borderId="40" xfId="0" applyNumberFormat="1" applyFont="1" applyFill="1" applyBorder="1" applyAlignment="1" applyProtection="1">
      <alignment vertical="center" wrapText="1"/>
    </xf>
    <xf numFmtId="0" fontId="12" fillId="3" borderId="24" xfId="0" applyNumberFormat="1" applyFont="1" applyFill="1" applyBorder="1" applyAlignment="1" applyProtection="1">
      <alignment vertical="center" wrapText="1"/>
    </xf>
    <xf numFmtId="0" fontId="12" fillId="3" borderId="21" xfId="0" applyNumberFormat="1" applyFont="1" applyFill="1" applyBorder="1" applyAlignment="1" applyProtection="1">
      <alignment horizontal="center" vertical="center" wrapText="1"/>
    </xf>
    <xf numFmtId="0" fontId="12" fillId="3" borderId="22" xfId="0" applyNumberFormat="1" applyFont="1" applyFill="1" applyBorder="1" applyAlignment="1" applyProtection="1">
      <alignment horizontal="center" vertical="center" wrapText="1"/>
    </xf>
    <xf numFmtId="0" fontId="12" fillId="3" borderId="41" xfId="0" applyNumberFormat="1" applyFont="1" applyFill="1" applyBorder="1" applyAlignment="1" applyProtection="1">
      <alignment vertical="center" wrapText="1"/>
    </xf>
    <xf numFmtId="0" fontId="12" fillId="3" borderId="42" xfId="0" applyNumberFormat="1" applyFont="1" applyFill="1" applyBorder="1" applyAlignment="1" applyProtection="1">
      <alignment vertical="center" wrapText="1"/>
    </xf>
    <xf numFmtId="0" fontId="12" fillId="3" borderId="21" xfId="0" applyNumberFormat="1" applyFont="1" applyFill="1" applyBorder="1" applyAlignment="1" applyProtection="1">
      <alignment vertical="center" wrapText="1"/>
    </xf>
    <xf numFmtId="0" fontId="12" fillId="3" borderId="22" xfId="0" applyNumberFormat="1" applyFont="1" applyFill="1" applyBorder="1" applyAlignment="1" applyProtection="1">
      <alignment vertical="center" wrapText="1"/>
    </xf>
    <xf numFmtId="0" fontId="12" fillId="3" borderId="49" xfId="0" applyNumberFormat="1" applyFont="1" applyFill="1" applyBorder="1" applyAlignment="1" applyProtection="1">
      <alignment vertical="center" wrapText="1"/>
    </xf>
    <xf numFmtId="0" fontId="12" fillId="3" borderId="50" xfId="0" applyNumberFormat="1" applyFont="1" applyFill="1" applyBorder="1" applyAlignment="1" applyProtection="1">
      <alignment vertical="center" wrapText="1"/>
    </xf>
    <xf numFmtId="0" fontId="12" fillId="3" borderId="49" xfId="0" applyNumberFormat="1" applyFont="1" applyFill="1" applyBorder="1" applyAlignment="1" applyProtection="1">
      <alignment horizontal="center" vertical="center" wrapText="1"/>
    </xf>
    <xf numFmtId="0" fontId="12" fillId="3" borderId="50" xfId="0" applyNumberFormat="1" applyFont="1" applyFill="1" applyBorder="1" applyAlignment="1" applyProtection="1">
      <alignment horizontal="center" vertical="center" wrapText="1"/>
    </xf>
    <xf numFmtId="0" fontId="12" fillId="3" borderId="26" xfId="0" applyNumberFormat="1" applyFont="1" applyFill="1" applyBorder="1" applyAlignment="1" applyProtection="1">
      <alignment vertical="center" wrapText="1"/>
    </xf>
    <xf numFmtId="0" fontId="12" fillId="3" borderId="27" xfId="0" applyNumberFormat="1" applyFont="1" applyFill="1" applyBorder="1" applyAlignment="1" applyProtection="1">
      <alignment vertical="center" wrapText="1"/>
    </xf>
    <xf numFmtId="0" fontId="12" fillId="3" borderId="26" xfId="0" applyNumberFormat="1" applyFont="1" applyFill="1" applyBorder="1" applyAlignment="1" applyProtection="1">
      <alignment horizontal="center" vertical="center" wrapText="1"/>
    </xf>
    <xf numFmtId="0" fontId="12" fillId="3" borderId="27" xfId="0" applyNumberFormat="1" applyFont="1" applyFill="1" applyBorder="1" applyAlignment="1" applyProtection="1">
      <alignment horizontal="center" vertical="center" wrapText="1"/>
    </xf>
    <xf numFmtId="0" fontId="12" fillId="3" borderId="10" xfId="0" applyNumberFormat="1" applyFont="1" applyFill="1" applyBorder="1" applyAlignment="1" applyProtection="1">
      <alignment horizontal="center" vertical="center" wrapText="1"/>
    </xf>
    <xf numFmtId="0" fontId="12" fillId="3" borderId="7" xfId="0" applyNumberFormat="1" applyFont="1" applyFill="1" applyBorder="1" applyAlignment="1" applyProtection="1">
      <alignment horizontal="center" vertical="center" wrapText="1"/>
    </xf>
    <xf numFmtId="0" fontId="12" fillId="3" borderId="19" xfId="0" applyNumberFormat="1" applyFont="1" applyFill="1" applyBorder="1" applyAlignment="1" applyProtection="1">
      <alignment horizontal="center" vertical="center" wrapText="1"/>
    </xf>
    <xf numFmtId="0" fontId="12" fillId="3" borderId="20" xfId="0" applyNumberFormat="1" applyFont="1" applyFill="1" applyBorder="1" applyAlignment="1" applyProtection="1">
      <alignment horizontal="center" vertical="center" wrapText="1"/>
    </xf>
    <xf numFmtId="0" fontId="12" fillId="3" borderId="33" xfId="0" applyNumberFormat="1" applyFont="1" applyFill="1" applyBorder="1" applyAlignment="1" applyProtection="1">
      <alignment horizontal="center" vertical="center" wrapText="1"/>
    </xf>
    <xf numFmtId="0" fontId="12" fillId="3" borderId="34" xfId="0" applyNumberFormat="1" applyFont="1" applyFill="1" applyBorder="1" applyAlignment="1" applyProtection="1">
      <alignment horizontal="center" vertical="center" wrapText="1"/>
    </xf>
    <xf numFmtId="0" fontId="12" fillId="3" borderId="47" xfId="0" applyNumberFormat="1" applyFont="1" applyFill="1" applyBorder="1" applyAlignment="1" applyProtection="1">
      <alignment vertical="center" wrapText="1"/>
    </xf>
    <xf numFmtId="0" fontId="12" fillId="3" borderId="48" xfId="0" applyNumberFormat="1" applyFont="1" applyFill="1" applyBorder="1" applyAlignment="1" applyProtection="1">
      <alignment vertical="center" wrapText="1"/>
    </xf>
    <xf numFmtId="0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/>
    <xf numFmtId="49" fontId="1" fillId="0" borderId="0" xfId="0" applyNumberFormat="1" applyFont="1" applyAlignment="1" applyProtection="1">
      <alignment horizontal="right"/>
    </xf>
    <xf numFmtId="49" fontId="0" fillId="3" borderId="0" xfId="0" applyNumberFormat="1" applyFont="1" applyFill="1" applyAlignment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7" fillId="0" borderId="0" xfId="0" applyNumberFormat="1" applyFont="1" applyAlignment="1" applyProtection="1"/>
    <xf numFmtId="0" fontId="12" fillId="3" borderId="28" xfId="0" applyNumberFormat="1" applyFont="1" applyFill="1" applyBorder="1" applyAlignment="1" applyProtection="1">
      <alignment vertical="center" wrapText="1"/>
    </xf>
    <xf numFmtId="0" fontId="12" fillId="3" borderId="29" xfId="0" applyNumberFormat="1" applyFont="1" applyFill="1" applyBorder="1" applyAlignment="1" applyProtection="1">
      <alignment vertical="center" wrapText="1"/>
    </xf>
    <xf numFmtId="0" fontId="12" fillId="3" borderId="28" xfId="0" applyNumberFormat="1" applyFont="1" applyFill="1" applyBorder="1" applyAlignment="1" applyProtection="1">
      <alignment horizontal="center" vertical="center" wrapText="1"/>
    </xf>
    <xf numFmtId="0" fontId="12" fillId="3" borderId="29" xfId="0" applyNumberFormat="1" applyFont="1" applyFill="1" applyBorder="1" applyAlignment="1" applyProtection="1">
      <alignment horizontal="center" vertical="center" wrapText="1"/>
    </xf>
    <xf numFmtId="0" fontId="12" fillId="3" borderId="11" xfId="0" applyNumberFormat="1" applyFont="1" applyFill="1" applyBorder="1" applyAlignment="1" applyProtection="1">
      <alignment vertical="center" wrapText="1"/>
    </xf>
    <xf numFmtId="0" fontId="12" fillId="3" borderId="12" xfId="0" applyNumberFormat="1" applyFont="1" applyFill="1" applyBorder="1" applyAlignment="1" applyProtection="1">
      <alignment vertical="center" wrapText="1"/>
    </xf>
    <xf numFmtId="0" fontId="1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49" fontId="0" fillId="0" borderId="0" xfId="0" applyNumberFormat="1" applyFont="1" applyAlignment="1" applyProtection="1">
      <alignment horizontal="justify"/>
    </xf>
    <xf numFmtId="49" fontId="0" fillId="0" borderId="0" xfId="0" applyNumberFormat="1" applyFont="1" applyAlignment="1" applyProtection="1">
      <alignment horizontal="justify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technologie_08_NRO_2017/ECO%20WOOD%20SLOVAKIA/VO%20+%20PT/EWS_PT%20+%20VO%202016_Predloha_2015_343_v001ab_po%2001.11.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Naraz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Z4" t="str">
            <v>obstarávateľ</v>
          </cell>
        </row>
        <row r="8">
          <cell r="F8" t="str">
            <v>Tovary</v>
          </cell>
        </row>
        <row r="15">
          <cell r="F15" t="str">
            <v>dvojkolové</v>
          </cell>
        </row>
        <row r="37">
          <cell r="K37">
            <v>43122</v>
          </cell>
        </row>
        <row r="39">
          <cell r="K39">
            <v>43105</v>
          </cell>
        </row>
        <row r="187">
          <cell r="F187" t="str">
            <v>nie</v>
          </cell>
        </row>
        <row r="189">
          <cell r="F189" t="str">
            <v>áno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  <row r="110">
          <cell r="C110" t="str">
            <v xml:space="preserve">Príloha č. 1: </v>
          </cell>
          <cell r="E110" t="str">
            <v>Vymedzenie predmetu prieskumu trhu</v>
          </cell>
        </row>
      </sheetData>
      <sheetData sheetId="5"/>
      <sheetData sheetId="6"/>
      <sheetData sheetId="7"/>
      <sheetData sheetId="8">
        <row r="607">
          <cell r="C607" t="str">
            <v>Kúpna zmluva – Príloha č. 1:</v>
          </cell>
          <cell r="F607" t="str">
            <v>Rozpočet - výkaz - výmer</v>
          </cell>
        </row>
        <row r="614">
          <cell r="C614" t="str">
            <v>Kúpna zmluva – Príloha č. 1:</v>
          </cell>
          <cell r="F614" t="str">
            <v>Technická špecifikácia predmetu zákazky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filterMode="1"/>
  <dimension ref="A1:P82"/>
  <sheetViews>
    <sheetView tabSelected="1" view="pageBreakPreview" zoomScaleNormal="100" zoomScaleSheetLayoutView="100" workbookViewId="0">
      <pane ySplit="3" topLeftCell="A4" activePane="bottomLeft" state="frozen"/>
      <selection pane="bottomLeft" activeCell="L73" sqref="L73"/>
    </sheetView>
  </sheetViews>
  <sheetFormatPr defaultColWidth="9.140625" defaultRowHeight="15" x14ac:dyDescent="0.25"/>
  <cols>
    <col min="1" max="1" width="4.7109375" style="1" customWidth="1"/>
    <col min="2" max="2" width="3.5703125" style="6" customWidth="1"/>
    <col min="3" max="3" width="13.28515625" style="1" customWidth="1"/>
    <col min="4" max="5" width="9.7109375" style="1" customWidth="1"/>
    <col min="6" max="7" width="19" style="1" customWidth="1"/>
    <col min="8" max="9" width="9.42578125" style="1" customWidth="1"/>
    <col min="10" max="10" width="8" style="1" customWidth="1"/>
    <col min="11" max="11" width="13.7109375" style="1" customWidth="1"/>
    <col min="12" max="12" width="17.85546875" style="1" customWidth="1"/>
    <col min="13" max="14" width="18.28515625" style="1" customWidth="1"/>
    <col min="15" max="15" width="6.5703125" style="1" bestFit="1" customWidth="1"/>
    <col min="16" max="16" width="14.5703125" style="1" bestFit="1" customWidth="1"/>
    <col min="17" max="28" width="9.140625" style="1"/>
    <col min="29" max="29" width="9.42578125" style="1" bestFit="1" customWidth="1"/>
    <col min="30" max="16384" width="9.140625" style="1"/>
  </cols>
  <sheetData>
    <row r="1" spans="1:16" x14ac:dyDescent="0.25">
      <c r="A1" s="1">
        <v>1</v>
      </c>
      <c r="B1" s="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 s="1"/>
    </row>
    <row r="4" spans="1:16" s="2" customFormat="1" ht="21" hidden="1" x14ac:dyDescent="0.25">
      <c r="A4" s="2">
        <f ca="1">IF(OR([1]summary!$K$39="",[1]summary!$K$39&gt;=[1]summary!$K$37),1,0)</f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M4" s="5"/>
      <c r="N4" s="5" t="str">
        <f>'[1]Výzva na prieskum trhu'!$C$110</f>
        <v xml:space="preserve">Príloha č. 1: </v>
      </c>
    </row>
    <row r="5" spans="1:16" s="2" customFormat="1" ht="23.25" customHeight="1" x14ac:dyDescent="0.25">
      <c r="A5" s="2">
        <v>1</v>
      </c>
      <c r="B5" s="114" t="str">
        <f ca="1">IF([1]summary!$F$8=$P$10,'[1]Súťažné podklady'!$C$607,IF(OR([1]summary!$K$39="",[1]summary!$K$39&gt;=[1]summary!$K$37),'[1]Výzva na prieskum trhu'!$B$2,'[1]Súťažné podklady'!$C$614))</f>
        <v>Kúpna zmluva – Príloha č. 1: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6" s="2" customFormat="1" x14ac:dyDescent="0.25">
      <c r="A6" s="2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s="2" customFormat="1" ht="23.25" customHeight="1" x14ac:dyDescent="0.25">
      <c r="A7" s="2">
        <v>1</v>
      </c>
      <c r="B7" s="114" t="str">
        <f ca="1">IF([1]summary!$F$8=$P$10,'[1]Súťažné podklady'!$F$607,IF(OR([1]summary!$K$39="",[1]summary!$K$39&gt;=[1]summary!$K$37),'[1]Výzva na prieskum trhu'!E110,'[1]Súťažné podklady'!$F$614))</f>
        <v>Technická špecifikácia predmetu zákazky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spans="1:16" x14ac:dyDescent="0.25">
      <c r="A8" s="1">
        <v>1</v>
      </c>
    </row>
    <row r="9" spans="1:16" x14ac:dyDescent="0.25">
      <c r="A9" s="1">
        <v>1</v>
      </c>
    </row>
    <row r="10" spans="1:16" hidden="1" x14ac:dyDescent="0.25">
      <c r="A10" s="1">
        <f>IF([1]summary!$F$8=P10,1,0)</f>
        <v>0</v>
      </c>
      <c r="B10" s="115" t="s">
        <v>1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7"/>
      <c r="N10" s="7"/>
      <c r="P10" s="8" t="s">
        <v>2</v>
      </c>
    </row>
    <row r="11" spans="1:16" hidden="1" x14ac:dyDescent="0.25">
      <c r="A11" s="1">
        <f>A10</f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6" ht="15" hidden="1" customHeight="1" x14ac:dyDescent="0.25">
      <c r="A12" s="1">
        <f>A11</f>
        <v>0</v>
      </c>
      <c r="B12" s="116" t="s">
        <v>3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9"/>
      <c r="N12" s="9"/>
    </row>
    <row r="13" spans="1:16" hidden="1" x14ac:dyDescent="0.25">
      <c r="A13" s="1">
        <f>A12</f>
        <v>0</v>
      </c>
    </row>
    <row r="14" spans="1:16" s="11" customFormat="1" ht="18.75" x14ac:dyDescent="0.3">
      <c r="A14" s="1">
        <f>$A$15</f>
        <v>1</v>
      </c>
      <c r="B14" s="105" t="str">
        <f ca="1">IF(OR([1]summary!$K$39="",[1]summary!$K$39&gt;=[1]summary!$K$37),"Technická špecifikácia logického celku"&amp;IF([1]summary!$F$189="áno"," č. 1:",":"),IF([1]summary!$F$189="áno","Časť č. 1:",""))</f>
        <v>Časť č. 1: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"/>
      <c r="N14" s="10"/>
    </row>
    <row r="15" spans="1:16" x14ac:dyDescent="0.25">
      <c r="A15" s="1">
        <f>IF($A$10=0,1,0)*IF($B$15="",0,1)</f>
        <v>1</v>
      </c>
      <c r="B15" s="93" t="s">
        <v>4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</row>
    <row r="16" spans="1:16" x14ac:dyDescent="0.25">
      <c r="A16" s="1">
        <f>$A$15</f>
        <v>1</v>
      </c>
      <c r="P16" s="12"/>
    </row>
    <row r="17" spans="1:16" x14ac:dyDescent="0.25">
      <c r="A17" s="1">
        <f>IF($A$10=0,1,0)</f>
        <v>1</v>
      </c>
      <c r="B17" s="94" t="s">
        <v>5</v>
      </c>
      <c r="C17" s="94"/>
      <c r="D17" s="95" t="s">
        <v>4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P17" s="12"/>
    </row>
    <row r="18" spans="1:16" ht="15.75" thickBot="1" x14ac:dyDescent="0.3">
      <c r="A18" s="1">
        <f>$A$17</f>
        <v>1</v>
      </c>
      <c r="P18" s="12"/>
    </row>
    <row r="19" spans="1:16" ht="69.95" customHeight="1" thickBot="1" x14ac:dyDescent="0.3">
      <c r="A19" s="1">
        <f t="shared" ref="A19:A51" si="0">$A$17</f>
        <v>1</v>
      </c>
      <c r="B19" s="96" t="s">
        <v>6</v>
      </c>
      <c r="C19" s="97"/>
      <c r="D19" s="97"/>
      <c r="E19" s="98"/>
      <c r="F19" s="99" t="s">
        <v>7</v>
      </c>
      <c r="G19" s="100"/>
      <c r="H19" s="101" t="s">
        <v>8</v>
      </c>
      <c r="I19" s="102"/>
      <c r="J19" s="13" t="s">
        <v>9</v>
      </c>
      <c r="K19" s="103" t="s">
        <v>10</v>
      </c>
      <c r="L19" s="104"/>
      <c r="M19" s="14" t="s">
        <v>11</v>
      </c>
      <c r="N19" s="15" t="s">
        <v>12</v>
      </c>
      <c r="P19" s="12"/>
    </row>
    <row r="20" spans="1:16" ht="30" customHeight="1" x14ac:dyDescent="0.25">
      <c r="A20" s="1">
        <f t="shared" si="0"/>
        <v>1</v>
      </c>
      <c r="B20" s="53" t="s">
        <v>4</v>
      </c>
      <c r="C20" s="54"/>
      <c r="D20" s="79" t="s">
        <v>13</v>
      </c>
      <c r="E20" s="80"/>
      <c r="F20" s="110" t="s">
        <v>14</v>
      </c>
      <c r="G20" s="111"/>
      <c r="H20" s="61">
        <v>12</v>
      </c>
      <c r="I20" s="62"/>
      <c r="J20" s="16" t="s">
        <v>15</v>
      </c>
      <c r="K20" s="17" t="s">
        <v>16</v>
      </c>
      <c r="L20" s="18"/>
      <c r="M20" s="112"/>
      <c r="N20" s="113"/>
    </row>
    <row r="21" spans="1:16" ht="30" customHeight="1" x14ac:dyDescent="0.25">
      <c r="A21" s="1">
        <f t="shared" si="0"/>
        <v>1</v>
      </c>
      <c r="B21" s="55"/>
      <c r="C21" s="56"/>
      <c r="D21" s="81"/>
      <c r="E21" s="82"/>
      <c r="F21" s="69" t="s">
        <v>17</v>
      </c>
      <c r="G21" s="70"/>
      <c r="H21" s="65" t="s">
        <v>18</v>
      </c>
      <c r="I21" s="66"/>
      <c r="J21" s="19" t="s">
        <v>19</v>
      </c>
      <c r="K21" s="20" t="s">
        <v>16</v>
      </c>
      <c r="L21" s="21"/>
      <c r="M21" s="88"/>
      <c r="N21" s="91"/>
    </row>
    <row r="22" spans="1:16" ht="30" customHeight="1" x14ac:dyDescent="0.25">
      <c r="A22" s="1">
        <f t="shared" si="0"/>
        <v>1</v>
      </c>
      <c r="B22" s="55"/>
      <c r="C22" s="56"/>
      <c r="D22" s="81"/>
      <c r="E22" s="82"/>
      <c r="F22" s="69" t="s">
        <v>20</v>
      </c>
      <c r="G22" s="70"/>
      <c r="H22" s="65">
        <v>350</v>
      </c>
      <c r="I22" s="66"/>
      <c r="J22" s="19" t="s">
        <v>21</v>
      </c>
      <c r="K22" s="20" t="s">
        <v>16</v>
      </c>
      <c r="L22" s="21"/>
      <c r="M22" s="88"/>
      <c r="N22" s="91"/>
    </row>
    <row r="23" spans="1:16" ht="39.950000000000003" customHeight="1" x14ac:dyDescent="0.25">
      <c r="A23" s="1">
        <f t="shared" si="0"/>
        <v>1</v>
      </c>
      <c r="B23" s="55"/>
      <c r="C23" s="56"/>
      <c r="D23" s="81"/>
      <c r="E23" s="82"/>
      <c r="F23" s="69" t="s">
        <v>22</v>
      </c>
      <c r="G23" s="70"/>
      <c r="H23" s="65">
        <v>450</v>
      </c>
      <c r="I23" s="66"/>
      <c r="J23" s="19" t="s">
        <v>21</v>
      </c>
      <c r="K23" s="20" t="s">
        <v>16</v>
      </c>
      <c r="L23" s="21"/>
      <c r="M23" s="88"/>
      <c r="N23" s="91"/>
    </row>
    <row r="24" spans="1:16" ht="30" customHeight="1" x14ac:dyDescent="0.25">
      <c r="A24" s="1">
        <f t="shared" si="0"/>
        <v>1</v>
      </c>
      <c r="B24" s="55"/>
      <c r="C24" s="56"/>
      <c r="D24" s="81"/>
      <c r="E24" s="82"/>
      <c r="F24" s="75" t="s">
        <v>23</v>
      </c>
      <c r="G24" s="76"/>
      <c r="H24" s="77">
        <v>5</v>
      </c>
      <c r="I24" s="78"/>
      <c r="J24" s="19" t="s">
        <v>19</v>
      </c>
      <c r="K24" s="20" t="s">
        <v>16</v>
      </c>
      <c r="L24" s="21"/>
      <c r="M24" s="88"/>
      <c r="N24" s="91"/>
    </row>
    <row r="25" spans="1:16" ht="15" customHeight="1" x14ac:dyDescent="0.25">
      <c r="A25" s="1">
        <f t="shared" si="0"/>
        <v>1</v>
      </c>
      <c r="B25" s="55"/>
      <c r="C25" s="56"/>
      <c r="D25" s="81"/>
      <c r="E25" s="82"/>
      <c r="F25" s="75" t="s">
        <v>24</v>
      </c>
      <c r="G25" s="76"/>
      <c r="H25" s="77">
        <v>40</v>
      </c>
      <c r="I25" s="78"/>
      <c r="J25" s="19" t="s">
        <v>25</v>
      </c>
      <c r="K25" s="20" t="s">
        <v>16</v>
      </c>
      <c r="L25" s="21"/>
      <c r="M25" s="88"/>
      <c r="N25" s="91"/>
    </row>
    <row r="26" spans="1:16" ht="30" customHeight="1" x14ac:dyDescent="0.25">
      <c r="A26" s="1">
        <f t="shared" si="0"/>
        <v>1</v>
      </c>
      <c r="B26" s="55"/>
      <c r="C26" s="56"/>
      <c r="D26" s="81"/>
      <c r="E26" s="82"/>
      <c r="F26" s="106" t="s">
        <v>26</v>
      </c>
      <c r="G26" s="107"/>
      <c r="H26" s="108">
        <v>15</v>
      </c>
      <c r="I26" s="109"/>
      <c r="J26" s="22" t="s">
        <v>27</v>
      </c>
      <c r="K26" s="23" t="s">
        <v>16</v>
      </c>
      <c r="L26" s="24"/>
      <c r="M26" s="88"/>
      <c r="N26" s="91"/>
    </row>
    <row r="27" spans="1:16" ht="39.950000000000003" customHeight="1" x14ac:dyDescent="0.25">
      <c r="A27" s="1">
        <f t="shared" si="0"/>
        <v>1</v>
      </c>
      <c r="B27" s="55"/>
      <c r="C27" s="56"/>
      <c r="D27" s="81"/>
      <c r="E27" s="82"/>
      <c r="F27" s="69" t="s">
        <v>28</v>
      </c>
      <c r="G27" s="70"/>
      <c r="H27" s="65">
        <v>1</v>
      </c>
      <c r="I27" s="66"/>
      <c r="J27" s="19" t="s">
        <v>27</v>
      </c>
      <c r="K27" s="20" t="s">
        <v>16</v>
      </c>
      <c r="L27" s="25"/>
      <c r="M27" s="88"/>
      <c r="N27" s="91"/>
    </row>
    <row r="28" spans="1:16" ht="15" customHeight="1" x14ac:dyDescent="0.25">
      <c r="A28" s="1">
        <f t="shared" si="0"/>
        <v>1</v>
      </c>
      <c r="B28" s="55"/>
      <c r="C28" s="56"/>
      <c r="D28" s="81"/>
      <c r="E28" s="82"/>
      <c r="F28" s="69" t="s">
        <v>29</v>
      </c>
      <c r="G28" s="70"/>
      <c r="H28" s="65" t="s">
        <v>30</v>
      </c>
      <c r="I28" s="66"/>
      <c r="J28" s="19"/>
      <c r="K28" s="20" t="s">
        <v>31</v>
      </c>
      <c r="L28" s="25"/>
      <c r="M28" s="88"/>
      <c r="N28" s="91"/>
    </row>
    <row r="29" spans="1:16" ht="15" customHeight="1" x14ac:dyDescent="0.25">
      <c r="A29" s="1">
        <f t="shared" si="0"/>
        <v>1</v>
      </c>
      <c r="B29" s="55"/>
      <c r="C29" s="56"/>
      <c r="D29" s="81"/>
      <c r="E29" s="82"/>
      <c r="F29" s="69" t="s">
        <v>32</v>
      </c>
      <c r="G29" s="70"/>
      <c r="H29" s="65" t="s">
        <v>30</v>
      </c>
      <c r="I29" s="66"/>
      <c r="J29" s="19"/>
      <c r="K29" s="20" t="s">
        <v>31</v>
      </c>
      <c r="L29" s="25"/>
      <c r="M29" s="88"/>
      <c r="N29" s="91"/>
    </row>
    <row r="30" spans="1:16" ht="15" customHeight="1" x14ac:dyDescent="0.25">
      <c r="A30" s="1">
        <f t="shared" si="0"/>
        <v>1</v>
      </c>
      <c r="B30" s="55"/>
      <c r="C30" s="56"/>
      <c r="D30" s="81"/>
      <c r="E30" s="82"/>
      <c r="F30" s="69" t="s">
        <v>33</v>
      </c>
      <c r="G30" s="70"/>
      <c r="H30" s="65" t="s">
        <v>30</v>
      </c>
      <c r="I30" s="66"/>
      <c r="J30" s="19"/>
      <c r="K30" s="20" t="s">
        <v>31</v>
      </c>
      <c r="L30" s="25"/>
      <c r="M30" s="88"/>
      <c r="N30" s="91"/>
    </row>
    <row r="31" spans="1:16" ht="30" customHeight="1" x14ac:dyDescent="0.25">
      <c r="A31" s="1">
        <f t="shared" si="0"/>
        <v>1</v>
      </c>
      <c r="B31" s="55"/>
      <c r="C31" s="56"/>
      <c r="D31" s="81"/>
      <c r="E31" s="82"/>
      <c r="F31" s="69" t="s">
        <v>34</v>
      </c>
      <c r="G31" s="70"/>
      <c r="H31" s="65" t="s">
        <v>30</v>
      </c>
      <c r="I31" s="66"/>
      <c r="J31" s="19"/>
      <c r="K31" s="20" t="s">
        <v>31</v>
      </c>
      <c r="L31" s="25"/>
      <c r="M31" s="88"/>
      <c r="N31" s="91"/>
    </row>
    <row r="32" spans="1:16" ht="15" customHeight="1" x14ac:dyDescent="0.25">
      <c r="A32" s="1">
        <f t="shared" si="0"/>
        <v>1</v>
      </c>
      <c r="B32" s="55"/>
      <c r="C32" s="56"/>
      <c r="D32" s="81"/>
      <c r="E32" s="82"/>
      <c r="F32" s="69" t="s">
        <v>35</v>
      </c>
      <c r="G32" s="70"/>
      <c r="H32" s="65" t="s">
        <v>30</v>
      </c>
      <c r="I32" s="66"/>
      <c r="J32" s="19"/>
      <c r="K32" s="20" t="s">
        <v>31</v>
      </c>
      <c r="L32" s="25"/>
      <c r="M32" s="88"/>
      <c r="N32" s="91"/>
    </row>
    <row r="33" spans="1:14" ht="30" customHeight="1" x14ac:dyDescent="0.25">
      <c r="A33" s="1">
        <f t="shared" si="0"/>
        <v>1</v>
      </c>
      <c r="B33" s="55"/>
      <c r="C33" s="56"/>
      <c r="D33" s="81"/>
      <c r="E33" s="82"/>
      <c r="F33" s="69" t="s">
        <v>36</v>
      </c>
      <c r="G33" s="70"/>
      <c r="H33" s="65">
        <v>2</v>
      </c>
      <c r="I33" s="66"/>
      <c r="J33" s="19" t="s">
        <v>27</v>
      </c>
      <c r="K33" s="20" t="s">
        <v>16</v>
      </c>
      <c r="L33" s="25"/>
      <c r="M33" s="88"/>
      <c r="N33" s="91"/>
    </row>
    <row r="34" spans="1:14" ht="30" customHeight="1" x14ac:dyDescent="0.25">
      <c r="B34" s="55"/>
      <c r="C34" s="56"/>
      <c r="D34" s="81"/>
      <c r="E34" s="82"/>
      <c r="F34" s="69" t="s">
        <v>37</v>
      </c>
      <c r="G34" s="70"/>
      <c r="H34" s="65" t="s">
        <v>30</v>
      </c>
      <c r="I34" s="66"/>
      <c r="J34" s="19"/>
      <c r="K34" s="20" t="s">
        <v>31</v>
      </c>
      <c r="L34" s="25"/>
      <c r="M34" s="88"/>
      <c r="N34" s="91"/>
    </row>
    <row r="35" spans="1:14" ht="30" customHeight="1" x14ac:dyDescent="0.25">
      <c r="B35" s="55"/>
      <c r="C35" s="56"/>
      <c r="D35" s="81"/>
      <c r="E35" s="82"/>
      <c r="F35" s="69" t="s">
        <v>38</v>
      </c>
      <c r="G35" s="70"/>
      <c r="H35" s="65">
        <v>5</v>
      </c>
      <c r="I35" s="66"/>
      <c r="J35" s="19" t="s">
        <v>27</v>
      </c>
      <c r="K35" s="20" t="s">
        <v>16</v>
      </c>
      <c r="L35" s="25"/>
      <c r="M35" s="88"/>
      <c r="N35" s="91"/>
    </row>
    <row r="36" spans="1:14" ht="30" customHeight="1" x14ac:dyDescent="0.25">
      <c r="B36" s="55"/>
      <c r="C36" s="56"/>
      <c r="D36" s="81"/>
      <c r="E36" s="82"/>
      <c r="F36" s="69" t="s">
        <v>39</v>
      </c>
      <c r="G36" s="70"/>
      <c r="H36" s="65" t="s">
        <v>30</v>
      </c>
      <c r="I36" s="66"/>
      <c r="J36" s="19"/>
      <c r="K36" s="20" t="s">
        <v>31</v>
      </c>
      <c r="L36" s="25"/>
      <c r="M36" s="88"/>
      <c r="N36" s="91"/>
    </row>
    <row r="37" spans="1:14" ht="15" customHeight="1" x14ac:dyDescent="0.25">
      <c r="B37" s="55"/>
      <c r="C37" s="56"/>
      <c r="D37" s="81"/>
      <c r="E37" s="82"/>
      <c r="F37" s="69" t="s">
        <v>40</v>
      </c>
      <c r="G37" s="70"/>
      <c r="H37" s="65" t="s">
        <v>30</v>
      </c>
      <c r="I37" s="66"/>
      <c r="J37" s="19"/>
      <c r="K37" s="20" t="s">
        <v>31</v>
      </c>
      <c r="L37" s="25"/>
      <c r="M37" s="88"/>
      <c r="N37" s="91"/>
    </row>
    <row r="38" spans="1:14" ht="30" customHeight="1" x14ac:dyDescent="0.25">
      <c r="A38" s="1">
        <f t="shared" si="0"/>
        <v>1</v>
      </c>
      <c r="B38" s="55"/>
      <c r="C38" s="56"/>
      <c r="D38" s="81"/>
      <c r="E38" s="82"/>
      <c r="F38" s="69" t="s">
        <v>41</v>
      </c>
      <c r="G38" s="70"/>
      <c r="H38" s="65" t="s">
        <v>30</v>
      </c>
      <c r="I38" s="66"/>
      <c r="J38" s="19"/>
      <c r="K38" s="20" t="s">
        <v>31</v>
      </c>
      <c r="L38" s="25"/>
      <c r="M38" s="88"/>
      <c r="N38" s="91"/>
    </row>
    <row r="39" spans="1:14" ht="30" customHeight="1" x14ac:dyDescent="0.25">
      <c r="A39" s="1">
        <f t="shared" si="0"/>
        <v>1</v>
      </c>
      <c r="B39" s="55"/>
      <c r="C39" s="56"/>
      <c r="D39" s="81"/>
      <c r="E39" s="82"/>
      <c r="F39" s="69" t="s">
        <v>42</v>
      </c>
      <c r="G39" s="70"/>
      <c r="H39" s="65">
        <v>2</v>
      </c>
      <c r="I39" s="66"/>
      <c r="J39" s="19" t="s">
        <v>43</v>
      </c>
      <c r="K39" s="20" t="s">
        <v>16</v>
      </c>
      <c r="L39" s="25"/>
      <c r="M39" s="88"/>
      <c r="N39" s="91"/>
    </row>
    <row r="40" spans="1:14" ht="30" customHeight="1" x14ac:dyDescent="0.25">
      <c r="B40" s="55"/>
      <c r="C40" s="56"/>
      <c r="D40" s="81"/>
      <c r="E40" s="82"/>
      <c r="F40" s="69" t="s">
        <v>44</v>
      </c>
      <c r="G40" s="70"/>
      <c r="H40" s="65" t="s">
        <v>30</v>
      </c>
      <c r="I40" s="66"/>
      <c r="J40" s="19"/>
      <c r="K40" s="20" t="s">
        <v>31</v>
      </c>
      <c r="L40" s="25"/>
      <c r="M40" s="88"/>
      <c r="N40" s="91"/>
    </row>
    <row r="41" spans="1:14" ht="30" customHeight="1" x14ac:dyDescent="0.25">
      <c r="A41" s="1">
        <f t="shared" si="0"/>
        <v>1</v>
      </c>
      <c r="B41" s="55"/>
      <c r="C41" s="56"/>
      <c r="D41" s="81"/>
      <c r="E41" s="82"/>
      <c r="F41" s="69" t="s">
        <v>45</v>
      </c>
      <c r="G41" s="70"/>
      <c r="H41" s="65" t="s">
        <v>30</v>
      </c>
      <c r="I41" s="66"/>
      <c r="J41" s="19"/>
      <c r="K41" s="20" t="s">
        <v>31</v>
      </c>
      <c r="L41" s="25"/>
      <c r="M41" s="88"/>
      <c r="N41" s="91"/>
    </row>
    <row r="42" spans="1:14" ht="15" customHeight="1" thickBot="1" x14ac:dyDescent="0.3">
      <c r="A42" s="1">
        <f t="shared" si="0"/>
        <v>1</v>
      </c>
      <c r="B42" s="57"/>
      <c r="C42" s="58"/>
      <c r="D42" s="83"/>
      <c r="E42" s="84"/>
      <c r="F42" s="49"/>
      <c r="G42" s="50"/>
      <c r="H42" s="51"/>
      <c r="I42" s="52"/>
      <c r="J42" s="26"/>
      <c r="K42" s="27"/>
      <c r="L42" s="28"/>
      <c r="M42" s="89"/>
      <c r="N42" s="92"/>
    </row>
    <row r="43" spans="1:14" s="2" customFormat="1" ht="30" customHeight="1" x14ac:dyDescent="0.25">
      <c r="A43" s="1">
        <f t="shared" si="0"/>
        <v>1</v>
      </c>
      <c r="B43" s="53" t="s">
        <v>46</v>
      </c>
      <c r="C43" s="54"/>
      <c r="D43" s="59" t="s">
        <v>47</v>
      </c>
      <c r="E43" s="60"/>
      <c r="F43" s="61" t="s">
        <v>48</v>
      </c>
      <c r="G43" s="62" t="s">
        <v>48</v>
      </c>
      <c r="H43" s="61" t="s">
        <v>30</v>
      </c>
      <c r="I43" s="62"/>
      <c r="J43" s="16" t="s">
        <v>48</v>
      </c>
      <c r="K43" s="17" t="s">
        <v>31</v>
      </c>
      <c r="L43" s="18"/>
      <c r="M43" s="29" t="s">
        <v>48</v>
      </c>
      <c r="N43" s="30" t="s">
        <v>48</v>
      </c>
    </row>
    <row r="44" spans="1:14" s="2" customFormat="1" ht="30" customHeight="1" x14ac:dyDescent="0.25">
      <c r="A44" s="1">
        <f t="shared" si="0"/>
        <v>1</v>
      </c>
      <c r="B44" s="55"/>
      <c r="C44" s="56"/>
      <c r="D44" s="63" t="s">
        <v>49</v>
      </c>
      <c r="E44" s="64"/>
      <c r="F44" s="65" t="s">
        <v>48</v>
      </c>
      <c r="G44" s="66" t="s">
        <v>48</v>
      </c>
      <c r="H44" s="65" t="s">
        <v>30</v>
      </c>
      <c r="I44" s="66"/>
      <c r="J44" s="19" t="s">
        <v>48</v>
      </c>
      <c r="K44" s="20" t="s">
        <v>31</v>
      </c>
      <c r="L44" s="31"/>
      <c r="M44" s="32" t="s">
        <v>48</v>
      </c>
      <c r="N44" s="33" t="s">
        <v>48</v>
      </c>
    </row>
    <row r="45" spans="1:14" s="2" customFormat="1" ht="30" customHeight="1" thickBot="1" x14ac:dyDescent="0.3">
      <c r="A45" s="1">
        <f t="shared" si="0"/>
        <v>1</v>
      </c>
      <c r="B45" s="57"/>
      <c r="C45" s="58"/>
      <c r="D45" s="67" t="s">
        <v>50</v>
      </c>
      <c r="E45" s="68"/>
      <c r="F45" s="46" t="s">
        <v>48</v>
      </c>
      <c r="G45" s="47" t="s">
        <v>48</v>
      </c>
      <c r="H45" s="46" t="s">
        <v>30</v>
      </c>
      <c r="I45" s="47"/>
      <c r="J45" s="34" t="s">
        <v>48</v>
      </c>
      <c r="K45" s="35" t="s">
        <v>31</v>
      </c>
      <c r="L45" s="36"/>
      <c r="M45" s="37" t="s">
        <v>48</v>
      </c>
      <c r="N45" s="38" t="s">
        <v>48</v>
      </c>
    </row>
    <row r="46" spans="1:14" x14ac:dyDescent="0.25">
      <c r="A46" s="1">
        <f t="shared" si="0"/>
        <v>1</v>
      </c>
    </row>
    <row r="47" spans="1:14" x14ac:dyDescent="0.25">
      <c r="A47" s="1">
        <f t="shared" si="0"/>
        <v>1</v>
      </c>
    </row>
    <row r="48" spans="1:14" x14ac:dyDescent="0.25">
      <c r="A48" s="1">
        <f t="shared" si="0"/>
        <v>1</v>
      </c>
      <c r="C48" s="39" t="s">
        <v>51</v>
      </c>
      <c r="D48" s="40"/>
      <c r="E48" s="40"/>
    </row>
    <row r="49" spans="1:16" s="41" customFormat="1" x14ac:dyDescent="0.25">
      <c r="A49" s="1">
        <f t="shared" si="0"/>
        <v>1</v>
      </c>
      <c r="C49" s="39"/>
    </row>
    <row r="50" spans="1:16" s="41" customFormat="1" ht="15" customHeight="1" x14ac:dyDescent="0.25">
      <c r="A50" s="1">
        <f t="shared" si="0"/>
        <v>1</v>
      </c>
      <c r="C50" s="39" t="s">
        <v>52</v>
      </c>
      <c r="D50" s="40"/>
      <c r="E50" s="40"/>
      <c r="I50" s="42"/>
      <c r="J50" s="42"/>
      <c r="K50" s="42"/>
      <c r="L50" s="42"/>
      <c r="M50" s="43"/>
      <c r="N50" s="43"/>
    </row>
    <row r="51" spans="1:16" s="41" customFormat="1" x14ac:dyDescent="0.25">
      <c r="A51" s="1">
        <f t="shared" si="0"/>
        <v>1</v>
      </c>
      <c r="G51" s="43"/>
      <c r="I51" s="48" t="str">
        <f ca="1">"podpis a pečiatka "&amp;IF(OR([1]summary!$K$39="",[1]summary!$K$39&gt;=[1]summary!$K$37),"navrhovateľa","dodávateľa")</f>
        <v>podpis a pečiatka dodávateľa</v>
      </c>
      <c r="J51" s="48"/>
      <c r="K51" s="48"/>
      <c r="L51" s="48"/>
      <c r="M51" s="44"/>
      <c r="N51" s="44"/>
    </row>
    <row r="52" spans="1:16" s="11" customFormat="1" ht="18.75" x14ac:dyDescent="0.3">
      <c r="A52" s="1">
        <f>$A$53</f>
        <v>1</v>
      </c>
      <c r="B52" s="105" t="str">
        <f ca="1">IF(OR([1]summary!$K$39="",[1]summary!$K$39&gt;=[1]summary!$K$37),"Technická špecifikácia logického celku"&amp;IF([1]summary!$F$189="áno"," č. 2:",":"),IF([1]summary!$F$189="áno","Časť č. 2:",""))</f>
        <v>Časť č. 2: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"/>
      <c r="N52" s="10"/>
    </row>
    <row r="53" spans="1:16" x14ac:dyDescent="0.25">
      <c r="A53" s="1">
        <f>IF($A$10=0,1,0)*IF($B$53="",0,1)</f>
        <v>1</v>
      </c>
      <c r="B53" s="93" t="s">
        <v>53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</row>
    <row r="54" spans="1:16" x14ac:dyDescent="0.25">
      <c r="A54" s="1">
        <f>$A$53</f>
        <v>1</v>
      </c>
      <c r="P54" s="12"/>
    </row>
    <row r="55" spans="1:16" x14ac:dyDescent="0.25">
      <c r="A55" s="1">
        <f>IF($A$10=0,1,0)</f>
        <v>1</v>
      </c>
      <c r="B55" s="94" t="s">
        <v>5</v>
      </c>
      <c r="C55" s="94"/>
      <c r="D55" s="95" t="s">
        <v>53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P55" s="12"/>
    </row>
    <row r="56" spans="1:16" ht="15.75" thickBot="1" x14ac:dyDescent="0.3">
      <c r="A56" s="1">
        <f>$A$17</f>
        <v>1</v>
      </c>
      <c r="P56" s="12"/>
    </row>
    <row r="57" spans="1:16" ht="69.95" customHeight="1" thickBot="1" x14ac:dyDescent="0.3">
      <c r="A57" s="1">
        <f t="shared" ref="A57:A82" si="1">$A$17</f>
        <v>1</v>
      </c>
      <c r="B57" s="96" t="s">
        <v>6</v>
      </c>
      <c r="C57" s="97"/>
      <c r="D57" s="97"/>
      <c r="E57" s="98"/>
      <c r="F57" s="99" t="s">
        <v>7</v>
      </c>
      <c r="G57" s="100"/>
      <c r="H57" s="101" t="s">
        <v>8</v>
      </c>
      <c r="I57" s="102"/>
      <c r="J57" s="13" t="s">
        <v>9</v>
      </c>
      <c r="K57" s="103" t="s">
        <v>10</v>
      </c>
      <c r="L57" s="104"/>
      <c r="M57" s="14" t="s">
        <v>11</v>
      </c>
      <c r="N57" s="15" t="s">
        <v>12</v>
      </c>
      <c r="P57" s="12"/>
    </row>
    <row r="58" spans="1:16" ht="30" customHeight="1" x14ac:dyDescent="0.25">
      <c r="A58" s="1">
        <f t="shared" si="1"/>
        <v>1</v>
      </c>
      <c r="B58" s="53" t="s">
        <v>53</v>
      </c>
      <c r="C58" s="54"/>
      <c r="D58" s="79" t="s">
        <v>54</v>
      </c>
      <c r="E58" s="80"/>
      <c r="F58" s="85" t="s">
        <v>14</v>
      </c>
      <c r="G58" s="86"/>
      <c r="H58" s="61">
        <v>12</v>
      </c>
      <c r="I58" s="62"/>
      <c r="J58" s="16" t="s">
        <v>15</v>
      </c>
      <c r="K58" s="17" t="s">
        <v>16</v>
      </c>
      <c r="L58" s="18"/>
      <c r="M58" s="87"/>
      <c r="N58" s="90"/>
    </row>
    <row r="59" spans="1:16" ht="30" customHeight="1" x14ac:dyDescent="0.25">
      <c r="A59" s="1">
        <f t="shared" si="1"/>
        <v>1</v>
      </c>
      <c r="B59" s="55"/>
      <c r="C59" s="56"/>
      <c r="D59" s="81"/>
      <c r="E59" s="82"/>
      <c r="F59" s="69" t="s">
        <v>17</v>
      </c>
      <c r="G59" s="70"/>
      <c r="H59" s="65" t="s">
        <v>18</v>
      </c>
      <c r="I59" s="66"/>
      <c r="J59" s="19" t="s">
        <v>19</v>
      </c>
      <c r="K59" s="20" t="s">
        <v>16</v>
      </c>
      <c r="L59" s="21"/>
      <c r="M59" s="88"/>
      <c r="N59" s="91"/>
    </row>
    <row r="60" spans="1:16" ht="15" customHeight="1" x14ac:dyDescent="0.25">
      <c r="A60" s="1">
        <f t="shared" si="1"/>
        <v>1</v>
      </c>
      <c r="B60" s="55"/>
      <c r="C60" s="56"/>
      <c r="D60" s="81"/>
      <c r="E60" s="82"/>
      <c r="F60" s="69" t="s">
        <v>55</v>
      </c>
      <c r="G60" s="70"/>
      <c r="H60" s="65">
        <v>70</v>
      </c>
      <c r="I60" s="66"/>
      <c r="J60" s="19" t="s">
        <v>56</v>
      </c>
      <c r="K60" s="20" t="s">
        <v>16</v>
      </c>
      <c r="L60" s="21"/>
      <c r="M60" s="88"/>
      <c r="N60" s="91"/>
    </row>
    <row r="61" spans="1:16" ht="15" customHeight="1" x14ac:dyDescent="0.25">
      <c r="A61" s="1">
        <f t="shared" si="1"/>
        <v>1</v>
      </c>
      <c r="B61" s="55"/>
      <c r="C61" s="56"/>
      <c r="D61" s="81"/>
      <c r="E61" s="82"/>
      <c r="F61" s="69" t="s">
        <v>57</v>
      </c>
      <c r="G61" s="70"/>
      <c r="H61" s="65">
        <v>90</v>
      </c>
      <c r="I61" s="66"/>
      <c r="J61" s="19" t="s">
        <v>56</v>
      </c>
      <c r="K61" s="20" t="s">
        <v>16</v>
      </c>
      <c r="L61" s="21"/>
      <c r="M61" s="88"/>
      <c r="N61" s="91"/>
    </row>
    <row r="62" spans="1:16" ht="30" customHeight="1" x14ac:dyDescent="0.25">
      <c r="A62" s="1">
        <f t="shared" si="1"/>
        <v>1</v>
      </c>
      <c r="B62" s="55"/>
      <c r="C62" s="56"/>
      <c r="D62" s="81"/>
      <c r="E62" s="82"/>
      <c r="F62" s="75" t="s">
        <v>58</v>
      </c>
      <c r="G62" s="76"/>
      <c r="H62" s="77">
        <v>300</v>
      </c>
      <c r="I62" s="78"/>
      <c r="J62" s="19" t="s">
        <v>21</v>
      </c>
      <c r="K62" s="20" t="s">
        <v>16</v>
      </c>
      <c r="L62" s="21"/>
      <c r="M62" s="88"/>
      <c r="N62" s="91"/>
    </row>
    <row r="63" spans="1:16" ht="15" customHeight="1" x14ac:dyDescent="0.25">
      <c r="A63" s="1">
        <f t="shared" si="1"/>
        <v>1</v>
      </c>
      <c r="B63" s="55"/>
      <c r="C63" s="56"/>
      <c r="D63" s="81"/>
      <c r="E63" s="82"/>
      <c r="F63" s="75" t="s">
        <v>24</v>
      </c>
      <c r="G63" s="76"/>
      <c r="H63" s="77">
        <v>40</v>
      </c>
      <c r="I63" s="78"/>
      <c r="J63" s="19" t="s">
        <v>25</v>
      </c>
      <c r="K63" s="20" t="s">
        <v>16</v>
      </c>
      <c r="L63" s="25"/>
      <c r="M63" s="88"/>
      <c r="N63" s="91"/>
    </row>
    <row r="64" spans="1:16" ht="30" customHeight="1" x14ac:dyDescent="0.25">
      <c r="A64" s="1">
        <f t="shared" si="1"/>
        <v>1</v>
      </c>
      <c r="B64" s="55"/>
      <c r="C64" s="56"/>
      <c r="D64" s="81"/>
      <c r="E64" s="82"/>
      <c r="F64" s="71" t="s">
        <v>26</v>
      </c>
      <c r="G64" s="72"/>
      <c r="H64" s="73">
        <v>15</v>
      </c>
      <c r="I64" s="74"/>
      <c r="J64" s="22" t="s">
        <v>27</v>
      </c>
      <c r="K64" s="23" t="s">
        <v>16</v>
      </c>
      <c r="L64" s="45"/>
      <c r="M64" s="88"/>
      <c r="N64" s="91"/>
    </row>
    <row r="65" spans="1:14" ht="39.950000000000003" customHeight="1" x14ac:dyDescent="0.25">
      <c r="A65" s="1">
        <f t="shared" si="1"/>
        <v>1</v>
      </c>
      <c r="B65" s="55"/>
      <c r="C65" s="56"/>
      <c r="D65" s="81"/>
      <c r="E65" s="82"/>
      <c r="F65" s="75" t="s">
        <v>28</v>
      </c>
      <c r="G65" s="76"/>
      <c r="H65" s="77">
        <v>1</v>
      </c>
      <c r="I65" s="78"/>
      <c r="J65" s="19" t="s">
        <v>27</v>
      </c>
      <c r="K65" s="20" t="s">
        <v>16</v>
      </c>
      <c r="L65" s="25"/>
      <c r="M65" s="88"/>
      <c r="N65" s="91"/>
    </row>
    <row r="66" spans="1:14" ht="15" customHeight="1" x14ac:dyDescent="0.25">
      <c r="A66" s="1">
        <f t="shared" si="1"/>
        <v>1</v>
      </c>
      <c r="B66" s="55"/>
      <c r="C66" s="56"/>
      <c r="D66" s="81"/>
      <c r="E66" s="82"/>
      <c r="F66" s="75" t="s">
        <v>59</v>
      </c>
      <c r="G66" s="76"/>
      <c r="H66" s="77" t="s">
        <v>30</v>
      </c>
      <c r="I66" s="78"/>
      <c r="J66" s="19"/>
      <c r="K66" s="20" t="s">
        <v>31</v>
      </c>
      <c r="L66" s="25"/>
      <c r="M66" s="88"/>
      <c r="N66" s="91"/>
    </row>
    <row r="67" spans="1:14" ht="30" customHeight="1" x14ac:dyDescent="0.25">
      <c r="A67" s="1">
        <f t="shared" si="1"/>
        <v>1</v>
      </c>
      <c r="B67" s="55"/>
      <c r="C67" s="56"/>
      <c r="D67" s="81"/>
      <c r="E67" s="82"/>
      <c r="F67" s="69" t="s">
        <v>37</v>
      </c>
      <c r="G67" s="70"/>
      <c r="H67" s="65" t="s">
        <v>30</v>
      </c>
      <c r="I67" s="66"/>
      <c r="J67" s="19"/>
      <c r="K67" s="20" t="s">
        <v>31</v>
      </c>
      <c r="L67" s="25"/>
      <c r="M67" s="88"/>
      <c r="N67" s="91"/>
    </row>
    <row r="68" spans="1:14" ht="15" customHeight="1" x14ac:dyDescent="0.25">
      <c r="A68" s="1">
        <f t="shared" si="1"/>
        <v>1</v>
      </c>
      <c r="B68" s="55"/>
      <c r="C68" s="56"/>
      <c r="D68" s="81"/>
      <c r="E68" s="82"/>
      <c r="F68" s="69" t="s">
        <v>40</v>
      </c>
      <c r="G68" s="70"/>
      <c r="H68" s="65" t="s">
        <v>30</v>
      </c>
      <c r="I68" s="66"/>
      <c r="J68" s="19"/>
      <c r="K68" s="20" t="s">
        <v>31</v>
      </c>
      <c r="L68" s="25"/>
      <c r="M68" s="88"/>
      <c r="N68" s="91"/>
    </row>
    <row r="69" spans="1:14" ht="30" customHeight="1" x14ac:dyDescent="0.25">
      <c r="A69" s="1">
        <f t="shared" si="1"/>
        <v>1</v>
      </c>
      <c r="B69" s="55"/>
      <c r="C69" s="56"/>
      <c r="D69" s="81"/>
      <c r="E69" s="82"/>
      <c r="F69" s="69" t="s">
        <v>41</v>
      </c>
      <c r="G69" s="70"/>
      <c r="H69" s="65" t="s">
        <v>30</v>
      </c>
      <c r="I69" s="66"/>
      <c r="J69" s="19"/>
      <c r="K69" s="20" t="s">
        <v>31</v>
      </c>
      <c r="L69" s="25"/>
      <c r="M69" s="88"/>
      <c r="N69" s="91"/>
    </row>
    <row r="70" spans="1:14" ht="30" customHeight="1" x14ac:dyDescent="0.25">
      <c r="A70" s="1">
        <f t="shared" si="1"/>
        <v>1</v>
      </c>
      <c r="B70" s="55"/>
      <c r="C70" s="56"/>
      <c r="D70" s="81"/>
      <c r="E70" s="82"/>
      <c r="F70" s="69" t="s">
        <v>42</v>
      </c>
      <c r="G70" s="70"/>
      <c r="H70" s="65">
        <v>2</v>
      </c>
      <c r="I70" s="66"/>
      <c r="J70" s="19" t="s">
        <v>43</v>
      </c>
      <c r="K70" s="20" t="s">
        <v>16</v>
      </c>
      <c r="L70" s="25"/>
      <c r="M70" s="88"/>
      <c r="N70" s="91"/>
    </row>
    <row r="71" spans="1:14" ht="30" customHeight="1" x14ac:dyDescent="0.25">
      <c r="A71" s="1">
        <f t="shared" si="1"/>
        <v>1</v>
      </c>
      <c r="B71" s="55"/>
      <c r="C71" s="56"/>
      <c r="D71" s="81"/>
      <c r="E71" s="82"/>
      <c r="F71" s="69" t="s">
        <v>44</v>
      </c>
      <c r="G71" s="70"/>
      <c r="H71" s="65" t="s">
        <v>30</v>
      </c>
      <c r="I71" s="66"/>
      <c r="J71" s="19"/>
      <c r="K71" s="20" t="s">
        <v>31</v>
      </c>
      <c r="L71" s="25"/>
      <c r="M71" s="88"/>
      <c r="N71" s="91"/>
    </row>
    <row r="72" spans="1:14" ht="30" customHeight="1" x14ac:dyDescent="0.25">
      <c r="A72" s="1">
        <f t="shared" si="1"/>
        <v>1</v>
      </c>
      <c r="B72" s="55"/>
      <c r="C72" s="56"/>
      <c r="D72" s="81"/>
      <c r="E72" s="82"/>
      <c r="F72" s="69" t="s">
        <v>45</v>
      </c>
      <c r="G72" s="70"/>
      <c r="H72" s="65" t="s">
        <v>30</v>
      </c>
      <c r="I72" s="66"/>
      <c r="J72" s="19"/>
      <c r="K72" s="20" t="s">
        <v>31</v>
      </c>
      <c r="L72" s="25"/>
      <c r="M72" s="88"/>
      <c r="N72" s="91"/>
    </row>
    <row r="73" spans="1:14" ht="15" customHeight="1" thickBot="1" x14ac:dyDescent="0.3">
      <c r="A73" s="1">
        <f t="shared" si="1"/>
        <v>1</v>
      </c>
      <c r="B73" s="57"/>
      <c r="C73" s="58"/>
      <c r="D73" s="83"/>
      <c r="E73" s="84"/>
      <c r="F73" s="49"/>
      <c r="G73" s="50"/>
      <c r="H73" s="51"/>
      <c r="I73" s="52"/>
      <c r="J73" s="26"/>
      <c r="K73" s="27"/>
      <c r="L73" s="28"/>
      <c r="M73" s="89"/>
      <c r="N73" s="92"/>
    </row>
    <row r="74" spans="1:14" s="2" customFormat="1" ht="30" customHeight="1" x14ac:dyDescent="0.25">
      <c r="A74" s="1">
        <f t="shared" si="1"/>
        <v>1</v>
      </c>
      <c r="B74" s="53" t="s">
        <v>46</v>
      </c>
      <c r="C74" s="54"/>
      <c r="D74" s="59" t="s">
        <v>47</v>
      </c>
      <c r="E74" s="60"/>
      <c r="F74" s="61" t="s">
        <v>48</v>
      </c>
      <c r="G74" s="62" t="s">
        <v>48</v>
      </c>
      <c r="H74" s="61" t="s">
        <v>30</v>
      </c>
      <c r="I74" s="62"/>
      <c r="J74" s="16" t="s">
        <v>48</v>
      </c>
      <c r="K74" s="17" t="s">
        <v>31</v>
      </c>
      <c r="L74" s="18"/>
      <c r="M74" s="29" t="s">
        <v>48</v>
      </c>
      <c r="N74" s="30" t="s">
        <v>48</v>
      </c>
    </row>
    <row r="75" spans="1:14" s="2" customFormat="1" ht="30" customHeight="1" x14ac:dyDescent="0.25">
      <c r="A75" s="1">
        <f t="shared" si="1"/>
        <v>1</v>
      </c>
      <c r="B75" s="55"/>
      <c r="C75" s="56"/>
      <c r="D75" s="63" t="s">
        <v>49</v>
      </c>
      <c r="E75" s="64"/>
      <c r="F75" s="65" t="s">
        <v>48</v>
      </c>
      <c r="G75" s="66" t="s">
        <v>48</v>
      </c>
      <c r="H75" s="65" t="s">
        <v>30</v>
      </c>
      <c r="I75" s="66"/>
      <c r="J75" s="19" t="s">
        <v>48</v>
      </c>
      <c r="K75" s="20" t="s">
        <v>31</v>
      </c>
      <c r="L75" s="31"/>
      <c r="M75" s="32" t="s">
        <v>48</v>
      </c>
      <c r="N75" s="33" t="s">
        <v>48</v>
      </c>
    </row>
    <row r="76" spans="1:14" s="2" customFormat="1" ht="30" customHeight="1" thickBot="1" x14ac:dyDescent="0.3">
      <c r="A76" s="1">
        <f t="shared" si="1"/>
        <v>1</v>
      </c>
      <c r="B76" s="57"/>
      <c r="C76" s="58"/>
      <c r="D76" s="67" t="s">
        <v>50</v>
      </c>
      <c r="E76" s="68"/>
      <c r="F76" s="46" t="s">
        <v>48</v>
      </c>
      <c r="G76" s="47" t="s">
        <v>48</v>
      </c>
      <c r="H76" s="46" t="s">
        <v>30</v>
      </c>
      <c r="I76" s="47"/>
      <c r="J76" s="34" t="s">
        <v>48</v>
      </c>
      <c r="K76" s="35" t="s">
        <v>31</v>
      </c>
      <c r="L76" s="36"/>
      <c r="M76" s="37" t="s">
        <v>48</v>
      </c>
      <c r="N76" s="38" t="s">
        <v>48</v>
      </c>
    </row>
    <row r="77" spans="1:14" x14ac:dyDescent="0.25">
      <c r="A77" s="1">
        <f t="shared" si="1"/>
        <v>1</v>
      </c>
    </row>
    <row r="78" spans="1:14" x14ac:dyDescent="0.25">
      <c r="A78" s="1">
        <f t="shared" si="1"/>
        <v>1</v>
      </c>
    </row>
    <row r="79" spans="1:14" x14ac:dyDescent="0.25">
      <c r="A79" s="1">
        <f t="shared" si="1"/>
        <v>1</v>
      </c>
      <c r="C79" s="39" t="s">
        <v>51</v>
      </c>
      <c r="D79" s="40"/>
      <c r="E79" s="40"/>
    </row>
    <row r="80" spans="1:14" s="41" customFormat="1" x14ac:dyDescent="0.25">
      <c r="A80" s="1">
        <f t="shared" si="1"/>
        <v>1</v>
      </c>
      <c r="C80" s="39"/>
    </row>
    <row r="81" spans="1:14" s="41" customFormat="1" ht="15" customHeight="1" x14ac:dyDescent="0.25">
      <c r="A81" s="1">
        <f t="shared" si="1"/>
        <v>1</v>
      </c>
      <c r="C81" s="39" t="s">
        <v>52</v>
      </c>
      <c r="D81" s="40"/>
      <c r="E81" s="40"/>
      <c r="I81" s="42"/>
      <c r="J81" s="42"/>
      <c r="K81" s="42"/>
      <c r="L81" s="42"/>
      <c r="M81" s="43"/>
      <c r="N81" s="43"/>
    </row>
    <row r="82" spans="1:14" s="41" customFormat="1" x14ac:dyDescent="0.25">
      <c r="A82" s="1">
        <f t="shared" si="1"/>
        <v>1</v>
      </c>
      <c r="G82" s="43"/>
      <c r="I82" s="48" t="str">
        <f ca="1">"podpis a pečiatka "&amp;IF(OR([1]summary!$K$39="",[1]summary!$K$39&gt;=[1]summary!$K$37),"navrhovateľa","dodávateľa")</f>
        <v>podpis a pečiatka dodávateľa</v>
      </c>
      <c r="J82" s="48"/>
      <c r="K82" s="48"/>
      <c r="L82" s="48"/>
      <c r="M82" s="44"/>
      <c r="N82" s="44"/>
    </row>
  </sheetData>
  <sheetProtection algorithmName="SHA-512" hashValue="9G7Q3j0qdF2UcS3yxSopZ2eqPhDixNKlDmBUyp+E6R/nzOk34PnEJ4MmYFCSwzgPalO8oAKti9yps0AK26yikg==" saltValue="+GsCvgSWNkITHfzrsb8vhA==" spinCount="100000" sheet="1" objects="1" scenarios="1" selectLockedCells="1"/>
  <autoFilter ref="A1:A82">
    <filterColumn colId="0">
      <filters>
        <filter val="1"/>
      </filters>
    </filterColumn>
  </autoFilter>
  <mergeCells count="128">
    <mergeCell ref="B5:N5"/>
    <mergeCell ref="B7:N7"/>
    <mergeCell ref="B10:L10"/>
    <mergeCell ref="B12:L12"/>
    <mergeCell ref="B14:L14"/>
    <mergeCell ref="B15:N15"/>
    <mergeCell ref="M20:M42"/>
    <mergeCell ref="N20:N42"/>
    <mergeCell ref="F21:G21"/>
    <mergeCell ref="H21:I21"/>
    <mergeCell ref="F22:G22"/>
    <mergeCell ref="H22:I22"/>
    <mergeCell ref="B17:C17"/>
    <mergeCell ref="D17:N17"/>
    <mergeCell ref="B19:E19"/>
    <mergeCell ref="F19:G19"/>
    <mergeCell ref="H19:I19"/>
    <mergeCell ref="K19:L19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F32:G32"/>
    <mergeCell ref="H32:I32"/>
    <mergeCell ref="F33:G33"/>
    <mergeCell ref="H33:I33"/>
    <mergeCell ref="F34:G34"/>
    <mergeCell ref="H34:I34"/>
    <mergeCell ref="F29:G29"/>
    <mergeCell ref="H29:I29"/>
    <mergeCell ref="F30:G30"/>
    <mergeCell ref="H30:I30"/>
    <mergeCell ref="F31:G31"/>
    <mergeCell ref="H31:I31"/>
    <mergeCell ref="F38:G38"/>
    <mergeCell ref="H38:I38"/>
    <mergeCell ref="F39:G39"/>
    <mergeCell ref="H39:I39"/>
    <mergeCell ref="F40:G40"/>
    <mergeCell ref="H40:I40"/>
    <mergeCell ref="F35:G35"/>
    <mergeCell ref="H35:I35"/>
    <mergeCell ref="F36:G36"/>
    <mergeCell ref="H36:I36"/>
    <mergeCell ref="F37:G37"/>
    <mergeCell ref="H37:I37"/>
    <mergeCell ref="H44:I44"/>
    <mergeCell ref="D45:E45"/>
    <mergeCell ref="F45:G45"/>
    <mergeCell ref="H45:I45"/>
    <mergeCell ref="I51:L51"/>
    <mergeCell ref="B52:L52"/>
    <mergeCell ref="F41:G41"/>
    <mergeCell ref="H41:I41"/>
    <mergeCell ref="F42:G42"/>
    <mergeCell ref="H42:I42"/>
    <mergeCell ref="B43:C45"/>
    <mergeCell ref="D43:E43"/>
    <mergeCell ref="F43:G43"/>
    <mergeCell ref="H43:I43"/>
    <mergeCell ref="D44:E44"/>
    <mergeCell ref="F44:G44"/>
    <mergeCell ref="B20:C42"/>
    <mergeCell ref="D20:E42"/>
    <mergeCell ref="F20:G20"/>
    <mergeCell ref="H20:I20"/>
    <mergeCell ref="M58:M73"/>
    <mergeCell ref="N58:N73"/>
    <mergeCell ref="F59:G59"/>
    <mergeCell ref="H59:I59"/>
    <mergeCell ref="F60:G60"/>
    <mergeCell ref="H60:I60"/>
    <mergeCell ref="B53:N53"/>
    <mergeCell ref="B55:C55"/>
    <mergeCell ref="D55:N55"/>
    <mergeCell ref="B57:E57"/>
    <mergeCell ref="F57:G57"/>
    <mergeCell ref="H57:I57"/>
    <mergeCell ref="K57:L57"/>
    <mergeCell ref="F64:G64"/>
    <mergeCell ref="H64:I64"/>
    <mergeCell ref="F65:G65"/>
    <mergeCell ref="H65:I65"/>
    <mergeCell ref="F66:G66"/>
    <mergeCell ref="H66:I66"/>
    <mergeCell ref="F61:G61"/>
    <mergeCell ref="H61:I61"/>
    <mergeCell ref="F62:G62"/>
    <mergeCell ref="H62:I62"/>
    <mergeCell ref="F63:G63"/>
    <mergeCell ref="H63:I63"/>
    <mergeCell ref="F70:G70"/>
    <mergeCell ref="H70:I70"/>
    <mergeCell ref="F71:G71"/>
    <mergeCell ref="H71:I71"/>
    <mergeCell ref="F72:G72"/>
    <mergeCell ref="H72:I72"/>
    <mergeCell ref="F67:G67"/>
    <mergeCell ref="H67:I67"/>
    <mergeCell ref="F68:G68"/>
    <mergeCell ref="H68:I68"/>
    <mergeCell ref="F69:G69"/>
    <mergeCell ref="H69:I69"/>
    <mergeCell ref="F76:G76"/>
    <mergeCell ref="H76:I76"/>
    <mergeCell ref="I82:L82"/>
    <mergeCell ref="F73:G73"/>
    <mergeCell ref="H73:I73"/>
    <mergeCell ref="B74:C76"/>
    <mergeCell ref="D74:E74"/>
    <mergeCell ref="F74:G74"/>
    <mergeCell ref="H74:I74"/>
    <mergeCell ref="D75:E75"/>
    <mergeCell ref="F75:G75"/>
    <mergeCell ref="H75:I75"/>
    <mergeCell ref="D76:E76"/>
    <mergeCell ref="B58:C73"/>
    <mergeCell ref="D58:E73"/>
    <mergeCell ref="F58:G58"/>
    <mergeCell ref="H58:I58"/>
  </mergeCells>
  <dataValidations count="1">
    <dataValidation type="list" allowBlank="1" showInputMessage="1" showErrorMessage="1" sqref="K20:K45 K58:K76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65" fitToHeight="1000" orientation="landscape" verticalDpi="360" r:id="rId1"/>
  <rowBreaks count="2" manualBreakCount="2">
    <brk id="42" min="1" max="1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2018-01-22T07:31:35Z</dcterms:created>
  <dcterms:modified xsi:type="dcterms:W3CDTF">2018-01-22T08:07:09Z</dcterms:modified>
</cp:coreProperties>
</file>